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Export Debtors" sheetId="1" r:id="rId1"/>
    <sheet name="Bill Discou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<sst xmlns="http://schemas.openxmlformats.org/spreadsheetml/2006/main" count="231" uniqueCount="44">
  <si>
    <t>Inv. No.</t>
  </si>
  <si>
    <t>Date</t>
  </si>
  <si>
    <t>Party</t>
  </si>
  <si>
    <t>$( Amount)</t>
  </si>
  <si>
    <t>INR Value</t>
  </si>
  <si>
    <t>Bill Discounted with</t>
  </si>
  <si>
    <t>Amount</t>
  </si>
  <si>
    <t>Bank</t>
  </si>
  <si>
    <t>BOB</t>
  </si>
  <si>
    <t>ARI AMBALAJ TEKSTIL</t>
  </si>
  <si>
    <t>DEMIRBAS ELEK. &amp; TEKSTIL SAN.IT</t>
  </si>
  <si>
    <t>T B C (1998) LIMITED</t>
  </si>
  <si>
    <t>A</t>
  </si>
  <si>
    <t>GUNNY BAGS MANUFACTURERS COMPAN</t>
  </si>
  <si>
    <t>TRANSGLOBE PRODUCE EXPORTS LTD</t>
  </si>
  <si>
    <t>MASTERMIND TOBACCO (K) LTD.,</t>
  </si>
  <si>
    <t>TRIDENT JUTE &amp; HESSIAN PRODUCTS</t>
  </si>
  <si>
    <t>INSUMAT</t>
  </si>
  <si>
    <t>THE GRAFAX COTTON (P) LTD</t>
  </si>
  <si>
    <t>COJUBEL N.V.S.A.</t>
  </si>
  <si>
    <t>OMAR FAHEL &amp; CO.</t>
  </si>
  <si>
    <t>ZAKKENCENTRALE B.V.</t>
  </si>
  <si>
    <t>KUT KOLLEKTIF SIRKETI</t>
  </si>
  <si>
    <t>NATIONAL CEREALS AND PRODUCE BO</t>
  </si>
  <si>
    <t>NIEUWE EN GEBRUIKTE ZAKKEN L.BL</t>
  </si>
  <si>
    <t>Rate</t>
  </si>
  <si>
    <t>PNB</t>
  </si>
  <si>
    <t>MARKOPOULOS S.A.</t>
  </si>
  <si>
    <t>B.M.T. COMMODITY CORPORATION</t>
  </si>
  <si>
    <t>BUILDER DIRECT</t>
  </si>
  <si>
    <t>COTAGRO COOP. AGROPEC. LTDA</t>
  </si>
  <si>
    <t>BAKR SONS COMPANY FOR TRADE &amp; I</t>
  </si>
  <si>
    <t>CAPE TWINES &amp; PACKAGING (PTY) L</t>
  </si>
  <si>
    <t>EXPORTADORA ATLANTIC, S.A.</t>
  </si>
  <si>
    <t>MARON SANATE TEHRAN CO</t>
  </si>
  <si>
    <t>OLAM TANZANIA LTD</t>
  </si>
  <si>
    <t>OLAM MOZAMBIQUE LIMITADA</t>
  </si>
  <si>
    <t>SONVIGO S.A.</t>
  </si>
  <si>
    <t>DUNVANT (ZAMBIA ) LTD</t>
  </si>
  <si>
    <t>HI-TECH AVIONICS INC</t>
  </si>
  <si>
    <t>MR. SHAFIK AYASH</t>
  </si>
  <si>
    <t>TIAN ZE TOBACCO CO. LTD</t>
  </si>
  <si>
    <t>Net Export Debtors</t>
  </si>
  <si>
    <t>buyer_code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</si>
</sst>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2" fontId="0" fillId="2" borderId="1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2" fontId="0" fillId="3" borderId="0" xfId="0" applyNumberForma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tabSelected="1" workbookViewId="0" topLeftCell="A82">
      <selection activeCell="A116" sqref="A116"/>
    </sheetView>
  </sheetViews>
  <sheetFormatPr defaultColWidth="9.140625" defaultRowHeight="12.75"/>
  <cols>
    <col min="2" max="2" width="7.140625" style="0" customWidth="1"/>
    <col min="3" max="3" width="10.140625" style="0" bestFit="1" customWidth="1"/>
    <col min="4" max="4" width="40.28125" style="0" bestFit="1" customWidth="1"/>
    <col min="5" max="5" width="9.57421875" style="0" customWidth="1"/>
    <col min="6" max="6" width="5.57421875" style="0" customWidth="1"/>
    <col min="7" max="7" width="12.57421875" style="0" customWidth="1"/>
  </cols>
  <sheetData>
    <row r="2" spans="1:7" ht="12.75">
      <c r="A2" t="s">
        <v>43</v>
      </c>
      <c r="B2" t="s">
        <v>0</v>
      </c>
      <c r="C2" t="s">
        <v>1</v>
      </c>
      <c r="D2" t="s">
        <v>2</v>
      </c>
      <c r="E2" t="s">
        <v>3</v>
      </c>
      <c r="F2" t="s">
        <v>25</v>
      </c>
      <c r="G2" t="s">
        <v>4</v>
      </c>
    </row>
    <row r="4" spans="1:7" ht="12.75">
      <c r="A4">
        <v>302</v>
      </c>
      <c r="B4">
        <v>7178</v>
      </c>
      <c r="C4" s="2">
        <v>39601</v>
      </c>
      <c r="D4" t="s">
        <v>9</v>
      </c>
      <c r="E4" s="3">
        <v>69216</v>
      </c>
      <c r="F4" s="3">
        <v>42.22</v>
      </c>
      <c r="G4" s="6">
        <f>ROUND(E4*F4,0)</f>
        <v>2922300</v>
      </c>
    </row>
    <row r="5" spans="1:7" ht="12.75">
      <c r="A5">
        <v>302</v>
      </c>
      <c r="B5">
        <v>7197</v>
      </c>
      <c r="C5" s="2">
        <v>39609</v>
      </c>
      <c r="D5" t="s">
        <v>9</v>
      </c>
      <c r="E5" s="3">
        <v>37800</v>
      </c>
      <c r="F5" s="3">
        <v>42.91</v>
      </c>
      <c r="G5" s="6">
        <f>ROUND(E5*F5,0)</f>
        <v>1621998</v>
      </c>
    </row>
    <row r="6" spans="1:7" ht="12.75">
      <c r="A6">
        <v>302</v>
      </c>
      <c r="B6">
        <v>7202</v>
      </c>
      <c r="C6" s="2">
        <v>39611</v>
      </c>
      <c r="D6" t="s">
        <v>9</v>
      </c>
      <c r="E6" s="3">
        <v>37800</v>
      </c>
      <c r="F6" s="3">
        <v>42.77</v>
      </c>
      <c r="G6" s="6">
        <f aca="true" t="shared" si="0" ref="G6:G89">ROUND(E6*F6,0)</f>
        <v>1616706</v>
      </c>
    </row>
    <row r="7" spans="1:7" ht="12.75">
      <c r="A7">
        <v>302</v>
      </c>
      <c r="B7">
        <v>7208</v>
      </c>
      <c r="C7" s="2">
        <v>39615</v>
      </c>
      <c r="D7" t="s">
        <v>9</v>
      </c>
      <c r="E7" s="3">
        <v>51912</v>
      </c>
      <c r="F7" s="3">
        <v>42.89</v>
      </c>
      <c r="G7" s="6">
        <f t="shared" si="0"/>
        <v>2226506</v>
      </c>
    </row>
    <row r="8" spans="1:7" ht="12.75">
      <c r="A8">
        <v>302</v>
      </c>
      <c r="B8">
        <v>7213</v>
      </c>
      <c r="C8" s="2">
        <v>39615</v>
      </c>
      <c r="D8" t="s">
        <v>9</v>
      </c>
      <c r="E8" s="3">
        <v>39987.2</v>
      </c>
      <c r="F8" s="3">
        <v>42.89</v>
      </c>
      <c r="G8" s="6">
        <f t="shared" si="0"/>
        <v>1715051</v>
      </c>
    </row>
    <row r="9" spans="1:7" ht="12.75">
      <c r="A9">
        <v>302</v>
      </c>
      <c r="B9">
        <v>7220</v>
      </c>
      <c r="C9" s="2">
        <v>39618</v>
      </c>
      <c r="D9" t="s">
        <v>9</v>
      </c>
      <c r="E9" s="3">
        <v>33264</v>
      </c>
      <c r="F9" s="3">
        <v>42.94</v>
      </c>
      <c r="G9" s="6">
        <f t="shared" si="0"/>
        <v>1428356</v>
      </c>
    </row>
    <row r="10" spans="1:7" ht="12.75">
      <c r="A10">
        <v>302</v>
      </c>
      <c r="B10">
        <v>7221</v>
      </c>
      <c r="C10" s="2">
        <v>39618</v>
      </c>
      <c r="D10" t="s">
        <v>9</v>
      </c>
      <c r="E10" s="3">
        <v>51912</v>
      </c>
      <c r="F10" s="3">
        <v>42.94</v>
      </c>
      <c r="G10" s="6">
        <f t="shared" si="0"/>
        <v>2229101</v>
      </c>
    </row>
    <row r="11" spans="1:7" ht="12.75">
      <c r="A11">
        <v>302</v>
      </c>
      <c r="B11">
        <v>7222</v>
      </c>
      <c r="C11" s="2">
        <v>39618</v>
      </c>
      <c r="D11" t="s">
        <v>9</v>
      </c>
      <c r="E11" s="3">
        <v>31920</v>
      </c>
      <c r="F11" s="3">
        <v>42.94</v>
      </c>
      <c r="G11" s="6">
        <f t="shared" si="0"/>
        <v>1370645</v>
      </c>
    </row>
    <row r="12" spans="1:7" ht="12.75">
      <c r="A12">
        <v>302</v>
      </c>
      <c r="B12">
        <v>7225</v>
      </c>
      <c r="C12" s="2">
        <v>39618</v>
      </c>
      <c r="D12" t="s">
        <v>9</v>
      </c>
      <c r="E12" s="3">
        <v>39987.2</v>
      </c>
      <c r="F12" s="3">
        <v>42.94</v>
      </c>
      <c r="G12" s="6">
        <f t="shared" si="0"/>
        <v>1717050</v>
      </c>
    </row>
    <row r="13" spans="1:7" ht="12.75">
      <c r="A13">
        <v>302</v>
      </c>
      <c r="B13">
        <v>7239</v>
      </c>
      <c r="C13" s="2">
        <v>39626</v>
      </c>
      <c r="D13" t="s">
        <v>9</v>
      </c>
      <c r="E13" s="3">
        <v>47880</v>
      </c>
      <c r="F13" s="3">
        <v>42.86</v>
      </c>
      <c r="G13" s="6">
        <f t="shared" si="0"/>
        <v>2052137</v>
      </c>
    </row>
    <row r="14" spans="1:7" ht="12.75">
      <c r="A14">
        <v>302</v>
      </c>
      <c r="B14">
        <v>7243</v>
      </c>
      <c r="C14" s="2">
        <v>39629</v>
      </c>
      <c r="D14" t="s">
        <v>9</v>
      </c>
      <c r="E14" s="3">
        <v>39987.2</v>
      </c>
      <c r="F14" s="3">
        <v>42.86</v>
      </c>
      <c r="G14" s="6">
        <f t="shared" si="0"/>
        <v>1713851</v>
      </c>
    </row>
    <row r="15" spans="1:7" ht="12.75">
      <c r="A15">
        <v>302</v>
      </c>
      <c r="B15">
        <v>7244</v>
      </c>
      <c r="C15" s="2">
        <v>39629</v>
      </c>
      <c r="D15" t="s">
        <v>9</v>
      </c>
      <c r="E15" s="3">
        <v>51912</v>
      </c>
      <c r="F15" s="3">
        <v>42.86</v>
      </c>
      <c r="G15" s="6">
        <f t="shared" si="0"/>
        <v>2224948</v>
      </c>
    </row>
    <row r="16" spans="1:7" ht="12.75">
      <c r="A16">
        <v>302</v>
      </c>
      <c r="B16">
        <v>7245</v>
      </c>
      <c r="C16" s="2">
        <v>39629</v>
      </c>
      <c r="D16" t="s">
        <v>9</v>
      </c>
      <c r="E16" s="3">
        <v>34608</v>
      </c>
      <c r="F16" s="3">
        <v>42.86</v>
      </c>
      <c r="G16" s="6">
        <f t="shared" si="0"/>
        <v>1483299</v>
      </c>
    </row>
    <row r="17" spans="1:7" ht="12.75">
      <c r="A17">
        <v>302</v>
      </c>
      <c r="B17">
        <v>7248</v>
      </c>
      <c r="C17" s="2">
        <v>39631</v>
      </c>
      <c r="D17" t="s">
        <v>9</v>
      </c>
      <c r="E17" s="3">
        <v>39987.2</v>
      </c>
      <c r="F17" s="3">
        <v>43.36</v>
      </c>
      <c r="G17" s="6">
        <f t="shared" si="0"/>
        <v>1733845</v>
      </c>
    </row>
    <row r="18" spans="1:7" ht="12.75">
      <c r="A18">
        <v>302</v>
      </c>
      <c r="B18">
        <v>7252</v>
      </c>
      <c r="C18" s="2">
        <v>39632</v>
      </c>
      <c r="D18" t="s">
        <v>9</v>
      </c>
      <c r="E18" s="3">
        <v>51912</v>
      </c>
      <c r="F18" s="3">
        <v>43.3</v>
      </c>
      <c r="G18" s="6">
        <f t="shared" si="0"/>
        <v>2247790</v>
      </c>
    </row>
    <row r="19" spans="1:7" ht="12.75">
      <c r="A19">
        <v>302</v>
      </c>
      <c r="B19">
        <v>7253</v>
      </c>
      <c r="C19" s="2">
        <v>39632</v>
      </c>
      <c r="D19" t="s">
        <v>9</v>
      </c>
      <c r="E19" s="3">
        <v>34608</v>
      </c>
      <c r="F19" s="3">
        <v>43.3</v>
      </c>
      <c r="G19" s="6">
        <f t="shared" si="0"/>
        <v>1498526</v>
      </c>
    </row>
    <row r="20" spans="1:7" ht="12.75">
      <c r="A20">
        <v>302</v>
      </c>
      <c r="B20">
        <v>7261</v>
      </c>
      <c r="C20" s="2">
        <v>39638</v>
      </c>
      <c r="D20" t="s">
        <v>9</v>
      </c>
      <c r="E20" s="3">
        <v>18900</v>
      </c>
      <c r="F20" s="3">
        <v>43.12</v>
      </c>
      <c r="G20" s="6">
        <f t="shared" si="0"/>
        <v>814968</v>
      </c>
    </row>
    <row r="21" spans="1:7" ht="12.75">
      <c r="A21">
        <v>302</v>
      </c>
      <c r="B21">
        <v>7271</v>
      </c>
      <c r="C21" s="2">
        <v>39643</v>
      </c>
      <c r="D21" t="s">
        <v>9</v>
      </c>
      <c r="E21" s="3">
        <v>18900</v>
      </c>
      <c r="F21" s="3">
        <v>42.84</v>
      </c>
      <c r="G21" s="6">
        <f t="shared" si="0"/>
        <v>809676</v>
      </c>
    </row>
    <row r="22" spans="1:7" ht="12.75">
      <c r="A22">
        <v>302</v>
      </c>
      <c r="B22">
        <v>7272</v>
      </c>
      <c r="C22" s="2">
        <v>39643</v>
      </c>
      <c r="D22" t="s">
        <v>9</v>
      </c>
      <c r="E22" s="3">
        <v>18900</v>
      </c>
      <c r="F22" s="3">
        <v>42.84</v>
      </c>
      <c r="G22" s="6">
        <f t="shared" si="0"/>
        <v>809676</v>
      </c>
    </row>
    <row r="23" spans="1:7" ht="12.75">
      <c r="A23">
        <v>302</v>
      </c>
      <c r="B23">
        <v>7273</v>
      </c>
      <c r="C23" s="2">
        <v>39643</v>
      </c>
      <c r="D23" t="s">
        <v>9</v>
      </c>
      <c r="E23" s="3">
        <v>19993.6</v>
      </c>
      <c r="F23" s="3">
        <v>42.84</v>
      </c>
      <c r="G23" s="6">
        <f t="shared" si="0"/>
        <v>856526</v>
      </c>
    </row>
    <row r="24" spans="3:7" ht="13.5" thickBot="1">
      <c r="C24" s="2"/>
      <c r="E24" s="3"/>
      <c r="F24" s="3"/>
      <c r="G24" s="5">
        <f>SUM(G4:G23)</f>
        <v>33092955</v>
      </c>
    </row>
    <row r="25" spans="1:7" ht="13.5" thickTop="1">
      <c r="A25">
        <v>227</v>
      </c>
      <c r="B25">
        <v>7593</v>
      </c>
      <c r="C25" s="2">
        <v>39895</v>
      </c>
      <c r="D25" t="s">
        <v>28</v>
      </c>
      <c r="E25" s="3">
        <v>13464</v>
      </c>
      <c r="F25">
        <v>50.58</v>
      </c>
      <c r="G25" s="6">
        <f t="shared" si="0"/>
        <v>681009</v>
      </c>
    </row>
    <row r="26" spans="1:7" ht="12.75">
      <c r="A26">
        <v>227</v>
      </c>
      <c r="B26">
        <v>7594</v>
      </c>
      <c r="C26" s="2">
        <v>39895</v>
      </c>
      <c r="D26" t="s">
        <v>28</v>
      </c>
      <c r="E26" s="3">
        <v>13365</v>
      </c>
      <c r="F26">
        <v>50.58</v>
      </c>
      <c r="G26" s="6">
        <f t="shared" si="0"/>
        <v>676002</v>
      </c>
    </row>
    <row r="27" spans="1:7" ht="12.75">
      <c r="A27">
        <v>227</v>
      </c>
      <c r="B27">
        <v>7595</v>
      </c>
      <c r="C27" s="2">
        <v>39895</v>
      </c>
      <c r="D27" t="s">
        <v>28</v>
      </c>
      <c r="E27" s="3">
        <v>15540</v>
      </c>
      <c r="F27">
        <v>50.58</v>
      </c>
      <c r="G27" s="6">
        <f>ROUND(E27*F27,0)-48</f>
        <v>785965</v>
      </c>
    </row>
    <row r="28" spans="3:7" ht="13.5" thickBot="1">
      <c r="C28" s="2"/>
      <c r="E28" s="3"/>
      <c r="F28" s="3"/>
      <c r="G28" s="5">
        <f>SUM(G25:G27)</f>
        <v>2142976</v>
      </c>
    </row>
    <row r="29" spans="1:7" ht="13.5" thickTop="1">
      <c r="A29">
        <v>228</v>
      </c>
      <c r="B29">
        <v>7421</v>
      </c>
      <c r="C29" s="2">
        <v>39741</v>
      </c>
      <c r="D29" t="s">
        <v>29</v>
      </c>
      <c r="E29" s="3">
        <v>16800</v>
      </c>
      <c r="F29" s="3">
        <v>48.75</v>
      </c>
      <c r="G29" s="6">
        <f t="shared" si="0"/>
        <v>819000</v>
      </c>
    </row>
    <row r="30" spans="3:7" ht="13.5" thickBot="1">
      <c r="C30" s="2"/>
      <c r="E30" s="3"/>
      <c r="F30" s="3"/>
      <c r="G30" s="5">
        <f>SUM(G29)</f>
        <v>819000</v>
      </c>
    </row>
    <row r="31" spans="1:7" ht="13.5" thickTop="1">
      <c r="A31">
        <v>231</v>
      </c>
      <c r="B31">
        <v>7586</v>
      </c>
      <c r="C31" s="2">
        <v>39889</v>
      </c>
      <c r="D31" t="s">
        <v>31</v>
      </c>
      <c r="E31" s="3">
        <v>40060</v>
      </c>
      <c r="F31" s="3">
        <v>51.28</v>
      </c>
      <c r="G31" s="6">
        <f>ROUND(E31*F31,0)+120696</f>
        <v>2174973</v>
      </c>
    </row>
    <row r="32" spans="3:7" ht="13.5" thickBot="1">
      <c r="C32" s="2"/>
      <c r="E32" s="3"/>
      <c r="F32" s="3"/>
      <c r="G32" s="5">
        <f>SUM(G31)</f>
        <v>2174973</v>
      </c>
    </row>
    <row r="33" spans="1:7" ht="13.5" thickTop="1">
      <c r="A33">
        <v>244</v>
      </c>
      <c r="B33">
        <v>7598</v>
      </c>
      <c r="C33" s="2">
        <v>39896</v>
      </c>
      <c r="D33" t="s">
        <v>30</v>
      </c>
      <c r="E33" s="3">
        <v>43264</v>
      </c>
      <c r="F33" s="3">
        <v>50.23</v>
      </c>
      <c r="G33" s="6">
        <f t="shared" si="0"/>
        <v>2173151</v>
      </c>
    </row>
    <row r="34" spans="3:7" ht="13.5" thickBot="1">
      <c r="C34" s="2"/>
      <c r="E34" s="3"/>
      <c r="F34" s="3"/>
      <c r="G34" s="5">
        <f>SUM(G33)</f>
        <v>2173151</v>
      </c>
    </row>
    <row r="35" spans="1:7" ht="13.5" thickTop="1">
      <c r="A35">
        <v>230</v>
      </c>
      <c r="B35">
        <v>7572</v>
      </c>
      <c r="C35" s="2">
        <v>39871</v>
      </c>
      <c r="D35" t="s">
        <v>19</v>
      </c>
      <c r="E35" s="3">
        <v>16080</v>
      </c>
      <c r="F35" s="3">
        <v>50.65</v>
      </c>
      <c r="G35" s="6">
        <f t="shared" si="0"/>
        <v>814452</v>
      </c>
    </row>
    <row r="36" spans="3:7" ht="13.5" thickBot="1">
      <c r="C36" s="2"/>
      <c r="E36" s="3"/>
      <c r="F36" s="3"/>
      <c r="G36" s="5">
        <f>SUM(G35)</f>
        <v>814452</v>
      </c>
    </row>
    <row r="37" spans="1:7" ht="13.5" thickTop="1">
      <c r="A37">
        <v>186</v>
      </c>
      <c r="B37">
        <v>7601</v>
      </c>
      <c r="C37" s="2">
        <v>39897</v>
      </c>
      <c r="D37" t="s">
        <v>32</v>
      </c>
      <c r="E37" s="3">
        <v>17850</v>
      </c>
      <c r="F37" s="3">
        <v>50.92</v>
      </c>
      <c r="G37" s="6">
        <f t="shared" si="0"/>
        <v>908922</v>
      </c>
    </row>
    <row r="38" spans="3:7" ht="13.5" thickBot="1">
      <c r="C38" s="2"/>
      <c r="E38" s="3"/>
      <c r="F38" s="3"/>
      <c r="G38" s="5">
        <f>SUM(G37)</f>
        <v>908922</v>
      </c>
    </row>
    <row r="39" spans="1:7" ht="13.5" thickTop="1">
      <c r="A39">
        <v>303</v>
      </c>
      <c r="B39">
        <v>7258</v>
      </c>
      <c r="C39" s="2">
        <v>39636</v>
      </c>
      <c r="D39" t="s">
        <v>10</v>
      </c>
      <c r="E39" s="3">
        <f>63000-23000-18880</f>
        <v>21120</v>
      </c>
      <c r="F39" s="3">
        <v>43.07</v>
      </c>
      <c r="G39" s="6">
        <f t="shared" si="0"/>
        <v>909638</v>
      </c>
    </row>
    <row r="40" spans="3:7" ht="13.5" thickBot="1">
      <c r="C40" s="2"/>
      <c r="E40" s="3"/>
      <c r="F40" s="3"/>
      <c r="G40" s="5">
        <f>SUM(G39)</f>
        <v>909638</v>
      </c>
    </row>
    <row r="41" spans="1:7" ht="13.5" thickTop="1">
      <c r="A41">
        <v>234</v>
      </c>
      <c r="B41">
        <v>7588</v>
      </c>
      <c r="C41" s="2">
        <v>39903</v>
      </c>
      <c r="D41" t="s">
        <v>33</v>
      </c>
      <c r="E41">
        <v>41311.71</v>
      </c>
      <c r="F41" s="3">
        <v>51.28</v>
      </c>
      <c r="G41" s="6">
        <f t="shared" si="0"/>
        <v>2118464</v>
      </c>
    </row>
    <row r="42" spans="3:7" ht="13.5" thickBot="1">
      <c r="C42" s="2"/>
      <c r="E42" s="3"/>
      <c r="F42" s="3"/>
      <c r="G42" s="5">
        <f>SUM(G41)</f>
        <v>2118464</v>
      </c>
    </row>
    <row r="43" spans="1:7" ht="13.5" thickTop="1">
      <c r="A43">
        <v>119</v>
      </c>
      <c r="B43">
        <v>7331</v>
      </c>
      <c r="C43" s="2">
        <v>39676</v>
      </c>
      <c r="D43" t="s">
        <v>13</v>
      </c>
      <c r="E43" s="3">
        <f>95000-14947-11380</f>
        <v>68673</v>
      </c>
      <c r="F43" s="3">
        <v>42.84</v>
      </c>
      <c r="G43" s="6">
        <f>ROUND(E43*F43,0)-11</f>
        <v>2941940</v>
      </c>
    </row>
    <row r="44" spans="1:7" ht="12.75">
      <c r="A44">
        <v>119</v>
      </c>
      <c r="B44">
        <v>7490</v>
      </c>
      <c r="C44" s="2">
        <v>39778</v>
      </c>
      <c r="D44" t="s">
        <v>13</v>
      </c>
      <c r="E44" s="3">
        <v>30060</v>
      </c>
      <c r="F44" s="3">
        <v>49.9</v>
      </c>
      <c r="G44" s="6">
        <f t="shared" si="0"/>
        <v>1499994</v>
      </c>
    </row>
    <row r="45" spans="1:7" ht="12.75">
      <c r="A45">
        <v>119</v>
      </c>
      <c r="B45">
        <v>7491</v>
      </c>
      <c r="C45" s="2">
        <v>39779</v>
      </c>
      <c r="D45" t="s">
        <v>13</v>
      </c>
      <c r="E45" s="3">
        <v>8555</v>
      </c>
      <c r="F45" s="3">
        <v>49.95</v>
      </c>
      <c r="G45" s="6">
        <f t="shared" si="0"/>
        <v>427322</v>
      </c>
    </row>
    <row r="46" spans="1:7" ht="12.75">
      <c r="A46">
        <v>119</v>
      </c>
      <c r="B46">
        <v>7492</v>
      </c>
      <c r="C46" s="2">
        <v>39779</v>
      </c>
      <c r="D46" t="s">
        <v>13</v>
      </c>
      <c r="E46" s="3">
        <v>9000</v>
      </c>
      <c r="F46" s="3">
        <v>49.95</v>
      </c>
      <c r="G46" s="6">
        <f t="shared" si="0"/>
        <v>449550</v>
      </c>
    </row>
    <row r="47" spans="1:7" ht="12.75">
      <c r="A47">
        <v>119</v>
      </c>
      <c r="B47">
        <v>7498</v>
      </c>
      <c r="C47" s="2">
        <v>39787</v>
      </c>
      <c r="D47" t="s">
        <v>13</v>
      </c>
      <c r="E47" s="3">
        <v>30060</v>
      </c>
      <c r="F47" s="3">
        <v>49.8</v>
      </c>
      <c r="G47" s="6">
        <f t="shared" si="0"/>
        <v>1496988</v>
      </c>
    </row>
    <row r="48" spans="1:7" ht="12.75">
      <c r="A48">
        <v>119</v>
      </c>
      <c r="B48">
        <v>7501</v>
      </c>
      <c r="C48" s="2">
        <v>39792</v>
      </c>
      <c r="D48" t="s">
        <v>13</v>
      </c>
      <c r="E48" s="3">
        <v>31262.4</v>
      </c>
      <c r="F48" s="3">
        <v>49.21</v>
      </c>
      <c r="G48" s="6">
        <f t="shared" si="0"/>
        <v>1538423</v>
      </c>
    </row>
    <row r="49" spans="1:7" ht="12.75">
      <c r="A49">
        <v>119</v>
      </c>
      <c r="B49">
        <v>7505</v>
      </c>
      <c r="C49" s="2">
        <v>39811</v>
      </c>
      <c r="D49" t="s">
        <v>13</v>
      </c>
      <c r="E49" s="3">
        <v>31262.4</v>
      </c>
      <c r="F49" s="3">
        <v>48.3</v>
      </c>
      <c r="G49" s="6">
        <f t="shared" si="0"/>
        <v>1509974</v>
      </c>
    </row>
    <row r="50" spans="1:7" ht="12.75">
      <c r="A50">
        <v>119</v>
      </c>
      <c r="B50">
        <v>7515</v>
      </c>
      <c r="C50" s="2">
        <v>39820</v>
      </c>
      <c r="D50" t="s">
        <v>13</v>
      </c>
      <c r="E50" s="3">
        <v>31262.4</v>
      </c>
      <c r="F50" s="3">
        <v>48.45</v>
      </c>
      <c r="G50" s="6">
        <f t="shared" si="0"/>
        <v>1514663</v>
      </c>
    </row>
    <row r="51" spans="1:7" ht="12.75">
      <c r="A51">
        <v>119</v>
      </c>
      <c r="B51">
        <v>7524</v>
      </c>
      <c r="C51" s="2">
        <v>39828</v>
      </c>
      <c r="D51" t="s">
        <v>13</v>
      </c>
      <c r="E51" s="3">
        <v>31262.4</v>
      </c>
      <c r="F51" s="3">
        <v>48.96</v>
      </c>
      <c r="G51" s="6">
        <f t="shared" si="0"/>
        <v>1530607</v>
      </c>
    </row>
    <row r="52" spans="1:7" ht="12.75">
      <c r="A52">
        <v>119</v>
      </c>
      <c r="B52">
        <v>7532</v>
      </c>
      <c r="C52" s="2">
        <v>39833</v>
      </c>
      <c r="D52" t="s">
        <v>13</v>
      </c>
      <c r="E52" s="3">
        <v>31262.4</v>
      </c>
      <c r="F52" s="3">
        <v>48.97</v>
      </c>
      <c r="G52" s="6">
        <f t="shared" si="0"/>
        <v>1530920</v>
      </c>
    </row>
    <row r="53" spans="3:7" ht="13.5" thickBot="1">
      <c r="C53" s="2"/>
      <c r="E53" s="3"/>
      <c r="F53" s="3"/>
      <c r="G53" s="5">
        <f>SUM(G43:G52)</f>
        <v>14440381</v>
      </c>
    </row>
    <row r="54" spans="1:7" ht="13.5" thickTop="1">
      <c r="A54">
        <v>45</v>
      </c>
      <c r="B54">
        <v>7563</v>
      </c>
      <c r="C54" s="2">
        <v>39868</v>
      </c>
      <c r="D54" t="s">
        <v>17</v>
      </c>
      <c r="E54" s="3">
        <v>64680</v>
      </c>
      <c r="F54" s="3">
        <v>49.85</v>
      </c>
      <c r="G54" s="7">
        <f t="shared" si="0"/>
        <v>3224298</v>
      </c>
    </row>
    <row r="55" spans="3:7" ht="13.5" thickBot="1">
      <c r="C55" s="2"/>
      <c r="E55" s="3"/>
      <c r="F55" s="3"/>
      <c r="G55" s="5">
        <f>SUM(G54)</f>
        <v>3224298</v>
      </c>
    </row>
    <row r="56" spans="1:7" ht="13.5" thickTop="1">
      <c r="A56">
        <v>232</v>
      </c>
      <c r="B56">
        <v>7582</v>
      </c>
      <c r="C56" s="2">
        <v>39881</v>
      </c>
      <c r="D56" t="s">
        <v>22</v>
      </c>
      <c r="E56" s="3">
        <v>32640</v>
      </c>
      <c r="F56" s="3">
        <v>51.62</v>
      </c>
      <c r="G56" s="7">
        <f t="shared" si="0"/>
        <v>1684877</v>
      </c>
    </row>
    <row r="57" spans="3:7" ht="13.5" thickBot="1">
      <c r="C57" s="2"/>
      <c r="E57" s="3"/>
      <c r="F57" s="3"/>
      <c r="G57" s="5">
        <f>SUM(G56)</f>
        <v>1684877</v>
      </c>
    </row>
    <row r="58" spans="1:7" ht="13.5" thickTop="1">
      <c r="A58">
        <v>213</v>
      </c>
      <c r="B58">
        <v>7555</v>
      </c>
      <c r="C58" s="2">
        <v>39861</v>
      </c>
      <c r="D58" t="s">
        <v>27</v>
      </c>
      <c r="E58" s="3">
        <v>16977.5</v>
      </c>
      <c r="F58" s="3">
        <v>49.02</v>
      </c>
      <c r="G58" s="6">
        <f t="shared" si="0"/>
        <v>832237</v>
      </c>
    </row>
    <row r="59" spans="3:7" ht="13.5" thickBot="1">
      <c r="C59" s="2"/>
      <c r="E59" s="3"/>
      <c r="F59" s="3"/>
      <c r="G59" s="5">
        <f>SUM(G58)</f>
        <v>832237</v>
      </c>
    </row>
    <row r="60" spans="1:7" ht="13.5" thickTop="1">
      <c r="A60">
        <v>55</v>
      </c>
      <c r="B60">
        <v>7519</v>
      </c>
      <c r="C60" s="2">
        <v>39821</v>
      </c>
      <c r="D60" t="s">
        <v>15</v>
      </c>
      <c r="E60" s="3">
        <v>64000</v>
      </c>
      <c r="F60" s="3">
        <v>48.45</v>
      </c>
      <c r="G60" s="6">
        <f t="shared" si="0"/>
        <v>3100800</v>
      </c>
    </row>
    <row r="61" spans="1:7" ht="12.75">
      <c r="A61">
        <v>55</v>
      </c>
      <c r="B61">
        <v>7578</v>
      </c>
      <c r="C61" s="2">
        <v>39881</v>
      </c>
      <c r="D61" t="s">
        <v>15</v>
      </c>
      <c r="E61" s="3">
        <v>64000</v>
      </c>
      <c r="F61" s="3">
        <v>51.62</v>
      </c>
      <c r="G61" s="6">
        <f t="shared" si="0"/>
        <v>3303680</v>
      </c>
    </row>
    <row r="62" spans="3:7" ht="13.5" thickBot="1">
      <c r="C62" s="2"/>
      <c r="E62" s="3"/>
      <c r="F62" s="3"/>
      <c r="G62" s="5">
        <f>SUM(G60:G61)</f>
        <v>6404480</v>
      </c>
    </row>
    <row r="63" spans="1:7" ht="13.5" thickTop="1">
      <c r="A63">
        <v>601</v>
      </c>
      <c r="B63">
        <v>7458</v>
      </c>
      <c r="C63" s="2">
        <v>39762</v>
      </c>
      <c r="D63" s="9" t="s">
        <v>34</v>
      </c>
      <c r="G63" s="8">
        <v>312256</v>
      </c>
    </row>
    <row r="64" spans="3:7" ht="13.5" thickBot="1">
      <c r="C64" s="2"/>
      <c r="E64" s="3"/>
      <c r="F64" s="3"/>
      <c r="G64" s="5">
        <f>SUM(G63)</f>
        <v>312256</v>
      </c>
    </row>
    <row r="65" spans="1:7" ht="13.5" thickTop="1">
      <c r="A65">
        <v>199</v>
      </c>
      <c r="B65">
        <v>7584</v>
      </c>
      <c r="C65" s="2">
        <v>39884</v>
      </c>
      <c r="D65" t="s">
        <v>23</v>
      </c>
      <c r="E65" s="3">
        <v>142732.8</v>
      </c>
      <c r="F65" s="3">
        <v>51.52</v>
      </c>
      <c r="G65" s="6">
        <f t="shared" si="0"/>
        <v>7353594</v>
      </c>
    </row>
    <row r="66" spans="1:7" ht="12.75">
      <c r="A66">
        <v>199</v>
      </c>
      <c r="B66">
        <v>7590</v>
      </c>
      <c r="C66" s="2">
        <v>39891</v>
      </c>
      <c r="D66" t="s">
        <v>23</v>
      </c>
      <c r="E66" s="3">
        <v>142732.8</v>
      </c>
      <c r="F66" s="3">
        <v>50.92</v>
      </c>
      <c r="G66" s="6">
        <f t="shared" si="0"/>
        <v>7267954</v>
      </c>
    </row>
    <row r="67" spans="1:7" ht="12.75">
      <c r="A67">
        <v>199</v>
      </c>
      <c r="B67">
        <v>7597</v>
      </c>
      <c r="C67" s="2">
        <v>39895</v>
      </c>
      <c r="D67" t="s">
        <v>23</v>
      </c>
      <c r="E67" s="3">
        <v>142732.8</v>
      </c>
      <c r="F67" s="3">
        <v>50.58</v>
      </c>
      <c r="G67" s="6">
        <v>7219425</v>
      </c>
    </row>
    <row r="68" spans="1:7" ht="12.75">
      <c r="A68">
        <v>199</v>
      </c>
      <c r="B68">
        <v>7600</v>
      </c>
      <c r="C68" s="2">
        <v>39897</v>
      </c>
      <c r="D68" t="s">
        <v>23</v>
      </c>
      <c r="E68" s="3">
        <v>71366.4</v>
      </c>
      <c r="F68" s="3">
        <v>50.92</v>
      </c>
      <c r="G68" s="6">
        <v>3633977</v>
      </c>
    </row>
    <row r="69" spans="3:7" ht="13.5" thickBot="1">
      <c r="C69" s="2"/>
      <c r="E69" s="3"/>
      <c r="F69" s="3"/>
      <c r="G69" s="5">
        <f>SUM(G65:G68)</f>
        <v>25474950</v>
      </c>
    </row>
    <row r="70" spans="1:7" ht="13.5" thickTop="1">
      <c r="A70">
        <v>233</v>
      </c>
      <c r="B70">
        <v>7591</v>
      </c>
      <c r="C70" s="2">
        <v>39892</v>
      </c>
      <c r="D70" t="s">
        <v>24</v>
      </c>
      <c r="E70" s="3">
        <v>29160</v>
      </c>
      <c r="F70" s="3">
        <v>50.06</v>
      </c>
      <c r="G70" s="6">
        <f t="shared" si="0"/>
        <v>1459750</v>
      </c>
    </row>
    <row r="71" spans="3:7" ht="13.5" thickBot="1">
      <c r="C71" s="2"/>
      <c r="E71" s="3"/>
      <c r="F71" s="3"/>
      <c r="G71" s="5">
        <f>SUM(G70)</f>
        <v>1459750</v>
      </c>
    </row>
    <row r="72" spans="1:7" ht="13.5" thickTop="1">
      <c r="A72">
        <v>54</v>
      </c>
      <c r="B72">
        <v>7573</v>
      </c>
      <c r="C72" s="2">
        <v>39874</v>
      </c>
      <c r="D72" t="s">
        <v>20</v>
      </c>
      <c r="E72" s="3">
        <v>17010</v>
      </c>
      <c r="F72" s="3">
        <v>51.36</v>
      </c>
      <c r="G72" s="6">
        <f t="shared" si="0"/>
        <v>873634</v>
      </c>
    </row>
    <row r="73" spans="3:7" ht="13.5" thickBot="1">
      <c r="C73" s="2"/>
      <c r="E73" s="3"/>
      <c r="F73" s="3"/>
      <c r="G73" s="5">
        <f>SUM(G72)</f>
        <v>873634</v>
      </c>
    </row>
    <row r="74" spans="1:7" ht="13.5" thickTop="1">
      <c r="A74">
        <v>229</v>
      </c>
      <c r="B74">
        <v>7589</v>
      </c>
      <c r="C74" s="2">
        <v>39889</v>
      </c>
      <c r="D74" t="s">
        <v>35</v>
      </c>
      <c r="E74" s="3">
        <v>35910</v>
      </c>
      <c r="F74" s="3">
        <v>51.28</v>
      </c>
      <c r="G74" s="6">
        <f t="shared" si="0"/>
        <v>1841465</v>
      </c>
    </row>
    <row r="75" spans="3:7" ht="13.5" thickBot="1">
      <c r="C75" s="2"/>
      <c r="E75" s="3"/>
      <c r="F75" s="3"/>
      <c r="G75" s="5">
        <f>SUM(G74)</f>
        <v>1841465</v>
      </c>
    </row>
    <row r="76" spans="1:7" ht="13.5" thickTop="1">
      <c r="A76">
        <v>192</v>
      </c>
      <c r="B76">
        <v>7581</v>
      </c>
      <c r="C76" s="2">
        <v>39881</v>
      </c>
      <c r="D76" t="s">
        <v>36</v>
      </c>
      <c r="E76" s="3">
        <v>46000</v>
      </c>
      <c r="F76" s="3">
        <v>51.62</v>
      </c>
      <c r="G76" s="6">
        <f t="shared" si="0"/>
        <v>2374520</v>
      </c>
    </row>
    <row r="77" spans="1:7" ht="12.75">
      <c r="A77">
        <v>192</v>
      </c>
      <c r="B77">
        <v>7599</v>
      </c>
      <c r="C77" s="2">
        <v>39896</v>
      </c>
      <c r="D77" t="s">
        <v>36</v>
      </c>
      <c r="E77" s="3">
        <v>34440</v>
      </c>
      <c r="F77" s="3">
        <v>50.23</v>
      </c>
      <c r="G77" s="6">
        <f t="shared" si="0"/>
        <v>1729921</v>
      </c>
    </row>
    <row r="78" spans="3:7" ht="13.5" thickBot="1">
      <c r="C78" s="2"/>
      <c r="E78" s="3"/>
      <c r="F78" s="3"/>
      <c r="G78" s="5">
        <f>SUM(G76:G77)</f>
        <v>4104441</v>
      </c>
    </row>
    <row r="79" spans="1:7" ht="13.5" thickTop="1">
      <c r="A79">
        <v>235</v>
      </c>
      <c r="B79">
        <v>7552</v>
      </c>
      <c r="C79" s="2">
        <v>39857</v>
      </c>
      <c r="D79" t="s">
        <v>37</v>
      </c>
      <c r="E79" s="3">
        <v>17028</v>
      </c>
      <c r="F79" s="3">
        <v>48.72</v>
      </c>
      <c r="G79" s="6">
        <f t="shared" si="0"/>
        <v>829604</v>
      </c>
    </row>
    <row r="80" spans="1:7" ht="12.75">
      <c r="A80">
        <v>235</v>
      </c>
      <c r="B80">
        <v>7564</v>
      </c>
      <c r="C80" s="2">
        <v>39868</v>
      </c>
      <c r="D80" t="s">
        <v>37</v>
      </c>
      <c r="E80" s="3">
        <v>16625</v>
      </c>
      <c r="F80" s="3">
        <v>49.85</v>
      </c>
      <c r="G80" s="6">
        <f t="shared" si="0"/>
        <v>828756</v>
      </c>
    </row>
    <row r="81" spans="3:7" ht="13.5" thickBot="1">
      <c r="C81" s="2"/>
      <c r="E81" s="3"/>
      <c r="F81" s="3"/>
      <c r="G81" s="5">
        <f>SUM(G79:G80)</f>
        <v>1658360</v>
      </c>
    </row>
    <row r="82" spans="1:7" ht="13.5" thickTop="1">
      <c r="A82">
        <v>517</v>
      </c>
      <c r="B82">
        <v>7327</v>
      </c>
      <c r="C82" s="2">
        <v>39672</v>
      </c>
      <c r="D82" t="s">
        <v>11</v>
      </c>
      <c r="E82" s="3">
        <f>48600-19947</f>
        <v>28653</v>
      </c>
      <c r="F82" s="3">
        <v>42.24</v>
      </c>
      <c r="G82" s="6">
        <f t="shared" si="0"/>
        <v>1210303</v>
      </c>
    </row>
    <row r="83" spans="1:7" ht="12.75">
      <c r="A83">
        <v>517</v>
      </c>
      <c r="B83">
        <v>7344</v>
      </c>
      <c r="C83" s="2">
        <v>39681</v>
      </c>
      <c r="D83" t="s">
        <v>11</v>
      </c>
      <c r="E83" s="3">
        <v>32400</v>
      </c>
      <c r="F83" s="3">
        <v>43.68</v>
      </c>
      <c r="G83" s="6">
        <f t="shared" si="0"/>
        <v>1415232</v>
      </c>
    </row>
    <row r="84" spans="1:7" ht="12.75">
      <c r="A84">
        <v>517</v>
      </c>
      <c r="B84">
        <v>7445</v>
      </c>
      <c r="C84" s="2">
        <v>39757</v>
      </c>
      <c r="D84" t="s">
        <v>11</v>
      </c>
      <c r="E84" s="3">
        <v>34128</v>
      </c>
      <c r="F84" s="3">
        <v>46.7</v>
      </c>
      <c r="G84" s="6">
        <f t="shared" si="0"/>
        <v>1593778</v>
      </c>
    </row>
    <row r="85" spans="1:7" ht="12.75">
      <c r="A85">
        <v>517</v>
      </c>
      <c r="B85">
        <v>7446</v>
      </c>
      <c r="C85" s="2">
        <v>39757</v>
      </c>
      <c r="D85" t="s">
        <v>11</v>
      </c>
      <c r="E85" s="3">
        <v>51192</v>
      </c>
      <c r="F85" s="3">
        <v>46.7</v>
      </c>
      <c r="G85" s="6">
        <f t="shared" si="0"/>
        <v>2390666</v>
      </c>
    </row>
    <row r="86" spans="1:7" ht="12.75">
      <c r="A86">
        <v>517</v>
      </c>
      <c r="B86">
        <v>7476</v>
      </c>
      <c r="C86" s="2">
        <v>39772</v>
      </c>
      <c r="D86" t="s">
        <v>11</v>
      </c>
      <c r="E86" s="3">
        <v>32832</v>
      </c>
      <c r="F86" s="3">
        <v>48.75</v>
      </c>
      <c r="G86" s="6">
        <f t="shared" si="0"/>
        <v>1600560</v>
      </c>
    </row>
    <row r="87" spans="1:7" ht="12.75">
      <c r="A87">
        <v>517</v>
      </c>
      <c r="B87">
        <v>7477</v>
      </c>
      <c r="C87" s="2">
        <v>39772</v>
      </c>
      <c r="D87" t="s">
        <v>11</v>
      </c>
      <c r="E87" s="3">
        <v>49248</v>
      </c>
      <c r="F87" s="3">
        <v>48.75</v>
      </c>
      <c r="G87" s="6">
        <f t="shared" si="0"/>
        <v>2400840</v>
      </c>
    </row>
    <row r="88" spans="1:7" ht="12.75">
      <c r="A88">
        <v>517</v>
      </c>
      <c r="B88">
        <v>7478</v>
      </c>
      <c r="C88" s="2">
        <v>39772</v>
      </c>
      <c r="D88" t="s">
        <v>11</v>
      </c>
      <c r="E88" s="3">
        <v>34128</v>
      </c>
      <c r="F88" s="3">
        <v>48.75</v>
      </c>
      <c r="G88" s="6">
        <f t="shared" si="0"/>
        <v>1663740</v>
      </c>
    </row>
    <row r="89" spans="1:7" ht="12.75">
      <c r="A89">
        <v>517</v>
      </c>
      <c r="B89">
        <v>7479</v>
      </c>
      <c r="C89" s="2">
        <v>39772</v>
      </c>
      <c r="D89" t="s">
        <v>11</v>
      </c>
      <c r="E89" s="3">
        <v>51192</v>
      </c>
      <c r="F89" s="3">
        <v>48.75</v>
      </c>
      <c r="G89" s="6">
        <f t="shared" si="0"/>
        <v>2495610</v>
      </c>
    </row>
    <row r="90" spans="3:7" ht="13.5" thickBot="1">
      <c r="C90" s="2"/>
      <c r="E90" s="3"/>
      <c r="F90" s="3"/>
      <c r="G90" s="5">
        <f>SUM(G82:G89)</f>
        <v>14770729</v>
      </c>
    </row>
    <row r="91" spans="1:7" ht="13.5" thickTop="1">
      <c r="A91">
        <v>307</v>
      </c>
      <c r="B91">
        <v>7567</v>
      </c>
      <c r="C91" s="2">
        <v>39870</v>
      </c>
      <c r="D91" s="9" t="s">
        <v>18</v>
      </c>
      <c r="E91" s="3">
        <v>100000</v>
      </c>
      <c r="F91" s="3">
        <v>50.14</v>
      </c>
      <c r="G91" s="6">
        <f>ROUND(E91*F91,0)</f>
        <v>5014000</v>
      </c>
    </row>
    <row r="92" spans="1:7" ht="12.75">
      <c r="A92">
        <v>307</v>
      </c>
      <c r="B92">
        <v>7568</v>
      </c>
      <c r="C92" s="2">
        <v>39870</v>
      </c>
      <c r="D92" s="9" t="s">
        <v>18</v>
      </c>
      <c r="E92" s="3">
        <v>19250</v>
      </c>
      <c r="F92" s="3">
        <v>50.14</v>
      </c>
      <c r="G92" s="6">
        <f>ROUND(E92*F92,0)</f>
        <v>965195</v>
      </c>
    </row>
    <row r="93" spans="1:7" ht="12.75">
      <c r="A93">
        <v>307</v>
      </c>
      <c r="B93">
        <v>7569</v>
      </c>
      <c r="C93" s="2">
        <v>39870</v>
      </c>
      <c r="D93" s="9" t="s">
        <v>18</v>
      </c>
      <c r="E93" s="3">
        <v>2920</v>
      </c>
      <c r="F93" s="3">
        <v>50.14</v>
      </c>
      <c r="G93" s="6">
        <f>ROUND(E93*F93,0)</f>
        <v>146409</v>
      </c>
    </row>
    <row r="94" spans="3:7" ht="13.5" thickBot="1">
      <c r="C94" s="2"/>
      <c r="E94" s="3"/>
      <c r="F94" s="3"/>
      <c r="G94" s="5">
        <f>SUM(G91:G93)</f>
        <v>6125604</v>
      </c>
    </row>
    <row r="95" spans="1:7" ht="13.5" thickTop="1">
      <c r="A95">
        <v>602</v>
      </c>
      <c r="B95">
        <v>7371</v>
      </c>
      <c r="C95" s="2">
        <v>39701</v>
      </c>
      <c r="D95" s="9" t="s">
        <v>14</v>
      </c>
      <c r="E95" s="3">
        <v>26160</v>
      </c>
      <c r="F95" s="3">
        <v>44.89</v>
      </c>
      <c r="G95" s="6">
        <f>ROUND(E95*F95,0)</f>
        <v>1174322</v>
      </c>
    </row>
    <row r="96" spans="1:7" ht="12.75">
      <c r="A96">
        <v>602</v>
      </c>
      <c r="B96">
        <v>7372</v>
      </c>
      <c r="C96" s="2">
        <v>39701</v>
      </c>
      <c r="D96" s="9" t="s">
        <v>14</v>
      </c>
      <c r="E96" s="3">
        <v>10608</v>
      </c>
      <c r="F96" s="3">
        <v>44.89</v>
      </c>
      <c r="G96" s="6">
        <f>ROUND(E96*F96,0)</f>
        <v>476193</v>
      </c>
    </row>
    <row r="97" spans="1:7" ht="12.75">
      <c r="A97">
        <v>602</v>
      </c>
      <c r="B97">
        <v>7373</v>
      </c>
      <c r="C97" s="2">
        <v>39701</v>
      </c>
      <c r="D97" s="9" t="s">
        <v>14</v>
      </c>
      <c r="E97" s="3">
        <v>16960</v>
      </c>
      <c r="F97" s="3">
        <v>44.89</v>
      </c>
      <c r="G97" s="6">
        <f>ROUND(E97*F97,0)</f>
        <v>761334</v>
      </c>
    </row>
    <row r="98" spans="1:7" ht="12.75">
      <c r="A98">
        <v>602</v>
      </c>
      <c r="B98">
        <v>7374</v>
      </c>
      <c r="C98" s="2">
        <v>39701</v>
      </c>
      <c r="D98" s="9" t="s">
        <v>14</v>
      </c>
      <c r="E98" s="3">
        <v>10780</v>
      </c>
      <c r="F98" s="3">
        <v>44.89</v>
      </c>
      <c r="G98" s="6">
        <f>ROUND(E98*F98,0)</f>
        <v>483914</v>
      </c>
    </row>
    <row r="99" spans="3:7" ht="13.5" thickBot="1">
      <c r="C99" s="2"/>
      <c r="E99" s="3"/>
      <c r="F99" s="3"/>
      <c r="G99" s="5">
        <f>SUM(G95:G98)</f>
        <v>2895763</v>
      </c>
    </row>
    <row r="100" spans="1:7" ht="13.5" thickTop="1">
      <c r="A100">
        <v>212</v>
      </c>
      <c r="B100">
        <v>7450</v>
      </c>
      <c r="C100" s="2">
        <v>39760</v>
      </c>
      <c r="D100" t="s">
        <v>16</v>
      </c>
      <c r="E100" s="3">
        <v>13464</v>
      </c>
      <c r="F100" s="3">
        <v>47.65</v>
      </c>
      <c r="G100" s="6">
        <f aca="true" t="shared" si="1" ref="G100:G106">ROUND(E100*F100,0)</f>
        <v>641560</v>
      </c>
    </row>
    <row r="101" spans="1:7" ht="12.75">
      <c r="A101">
        <v>212</v>
      </c>
      <c r="B101">
        <v>7531</v>
      </c>
      <c r="C101" s="2">
        <v>39832</v>
      </c>
      <c r="D101" t="s">
        <v>16</v>
      </c>
      <c r="E101" s="3">
        <v>22171.2</v>
      </c>
      <c r="F101" s="3">
        <v>48.56</v>
      </c>
      <c r="G101" s="6">
        <f t="shared" si="1"/>
        <v>1076633</v>
      </c>
    </row>
    <row r="102" spans="1:7" ht="12.75">
      <c r="A102">
        <v>212</v>
      </c>
      <c r="B102">
        <v>7561</v>
      </c>
      <c r="C102" s="2">
        <v>39868</v>
      </c>
      <c r="D102" t="s">
        <v>16</v>
      </c>
      <c r="E102" s="3">
        <v>20874.06</v>
      </c>
      <c r="F102" s="3">
        <v>49.85</v>
      </c>
      <c r="G102" s="6">
        <f t="shared" si="1"/>
        <v>1040572</v>
      </c>
    </row>
    <row r="103" spans="1:7" ht="12.75">
      <c r="A103">
        <v>212</v>
      </c>
      <c r="B103">
        <v>7562</v>
      </c>
      <c r="C103" s="2">
        <v>39868</v>
      </c>
      <c r="D103" t="s">
        <v>16</v>
      </c>
      <c r="E103" s="3">
        <v>10879.44</v>
      </c>
      <c r="F103" s="3">
        <v>49.85</v>
      </c>
      <c r="G103" s="6">
        <f t="shared" si="1"/>
        <v>542340</v>
      </c>
    </row>
    <row r="104" spans="1:7" ht="12.75">
      <c r="A104">
        <v>212</v>
      </c>
      <c r="B104">
        <v>7566</v>
      </c>
      <c r="C104" s="2">
        <v>39869</v>
      </c>
      <c r="D104" t="s">
        <v>16</v>
      </c>
      <c r="E104" s="3">
        <v>19414.5</v>
      </c>
      <c r="F104" s="3">
        <v>49.77</v>
      </c>
      <c r="G104" s="6">
        <f t="shared" si="1"/>
        <v>966260</v>
      </c>
    </row>
    <row r="105" spans="1:7" ht="12.75">
      <c r="A105">
        <v>212</v>
      </c>
      <c r="B105">
        <v>7577</v>
      </c>
      <c r="C105" s="2">
        <v>39881</v>
      </c>
      <c r="D105" t="s">
        <v>16</v>
      </c>
      <c r="E105" s="3">
        <v>11897</v>
      </c>
      <c r="F105" s="3">
        <v>51.62</v>
      </c>
      <c r="G105" s="6">
        <f t="shared" si="1"/>
        <v>614123</v>
      </c>
    </row>
    <row r="106" spans="1:7" ht="12.75">
      <c r="A106">
        <v>212</v>
      </c>
      <c r="B106">
        <v>7579</v>
      </c>
      <c r="C106" s="2">
        <v>39881</v>
      </c>
      <c r="D106" t="s">
        <v>16</v>
      </c>
      <c r="E106" s="3">
        <v>19831.35</v>
      </c>
      <c r="F106" s="3">
        <v>51.62</v>
      </c>
      <c r="G106" s="6">
        <f t="shared" si="1"/>
        <v>1023694</v>
      </c>
    </row>
    <row r="107" spans="1:7" ht="12.75">
      <c r="A107">
        <v>212</v>
      </c>
      <c r="B107">
        <v>7592</v>
      </c>
      <c r="C107" s="2">
        <v>39893</v>
      </c>
      <c r="D107" t="s">
        <v>16</v>
      </c>
      <c r="E107" s="3"/>
      <c r="F107" s="3"/>
      <c r="G107" s="6">
        <v>486646</v>
      </c>
    </row>
    <row r="108" spans="3:7" ht="13.5" thickBot="1">
      <c r="C108" s="2"/>
      <c r="E108" s="3"/>
      <c r="F108" s="3"/>
      <c r="G108" s="5">
        <f>SUM(G100:G107)</f>
        <v>6391828</v>
      </c>
    </row>
    <row r="109" spans="1:7" ht="13.5" thickTop="1">
      <c r="A109">
        <v>26</v>
      </c>
      <c r="B109">
        <v>7575</v>
      </c>
      <c r="C109" s="2">
        <v>39874</v>
      </c>
      <c r="D109" t="s">
        <v>21</v>
      </c>
      <c r="E109" s="3">
        <v>14364</v>
      </c>
      <c r="F109" s="3">
        <v>51.36</v>
      </c>
      <c r="G109" s="6">
        <f>ROUND(E109*F109,0)</f>
        <v>737735</v>
      </c>
    </row>
    <row r="110" spans="1:7" ht="12.75">
      <c r="A110">
        <v>26</v>
      </c>
      <c r="B110">
        <v>7585</v>
      </c>
      <c r="C110" s="2">
        <v>39888</v>
      </c>
      <c r="D110" t="s">
        <v>21</v>
      </c>
      <c r="E110" s="3">
        <v>30637.5</v>
      </c>
      <c r="F110" s="3">
        <v>51.42</v>
      </c>
      <c r="G110" s="6">
        <v>1575380</v>
      </c>
    </row>
    <row r="111" ht="13.5" thickBot="1">
      <c r="G111" s="5">
        <f>SUM(G109:G110)</f>
        <v>2313115</v>
      </c>
    </row>
    <row r="112" ht="13.5" thickTop="1"/>
    <row r="113" ht="13.5" thickBot="1">
      <c r="G113" s="4">
        <f>SUM(G4:G111)/2</f>
        <v>139962699</v>
      </c>
    </row>
    <row r="114" ht="13.5" thickTop="1"/>
    <row r="115" spans="1:7" ht="12.75">
      <c r="A115">
        <v>603</v>
      </c>
      <c r="D115" s="9" t="s">
        <v>38</v>
      </c>
      <c r="G115" s="3">
        <v>-120000</v>
      </c>
    </row>
    <row r="116" spans="1:7" ht="12.75">
      <c r="A116">
        <v>318</v>
      </c>
      <c r="D116" t="s">
        <v>39</v>
      </c>
      <c r="G116" s="3">
        <v>-742760</v>
      </c>
    </row>
    <row r="117" spans="1:7" ht="12.75">
      <c r="A117">
        <v>140</v>
      </c>
      <c r="D117" t="s">
        <v>40</v>
      </c>
      <c r="G117" s="3">
        <v>-151739</v>
      </c>
    </row>
    <row r="118" spans="1:7" ht="12.75">
      <c r="A118">
        <v>125</v>
      </c>
      <c r="D118" t="s">
        <v>41</v>
      </c>
      <c r="G118" s="3">
        <v>-2179446</v>
      </c>
    </row>
    <row r="119" ht="13.5" thickBot="1">
      <c r="G119" s="5">
        <f>SUM(G115:G118)</f>
        <v>-3193945</v>
      </c>
    </row>
    <row r="120" ht="13.5" thickTop="1"/>
    <row r="121" spans="4:7" ht="12.75">
      <c r="D121" t="s">
        <v>42</v>
      </c>
      <c r="G121" s="3">
        <f>G113+G119</f>
        <v>136768754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40">
      <selection activeCell="G43" sqref="G43:G69"/>
    </sheetView>
  </sheetViews>
  <sheetFormatPr defaultColWidth="9.140625" defaultRowHeight="12.75"/>
  <cols>
    <col min="1" max="1" width="7.140625" style="0" customWidth="1"/>
    <col min="2" max="2" width="10.140625" style="0" bestFit="1" customWidth="1"/>
    <col min="3" max="3" width="40.28125" style="0" bestFit="1" customWidth="1"/>
    <col min="4" max="4" width="9.57421875" style="0" customWidth="1"/>
    <col min="5" max="5" width="5.57421875" style="0" customWidth="1"/>
    <col min="6" max="7" width="10.57421875" style="0" customWidth="1"/>
    <col min="8" max="8" width="5.00390625" style="0" customWidth="1"/>
  </cols>
  <sheetData>
    <row r="1" ht="12.75">
      <c r="G1" t="s">
        <v>5</v>
      </c>
    </row>
    <row r="2" spans="1:8" ht="12.75">
      <c r="A2" t="s">
        <v>0</v>
      </c>
      <c r="B2" t="s">
        <v>1</v>
      </c>
      <c r="C2" t="s">
        <v>2</v>
      </c>
      <c r="D2" t="s">
        <v>3</v>
      </c>
      <c r="E2" t="s">
        <v>25</v>
      </c>
      <c r="F2" t="s">
        <v>4</v>
      </c>
      <c r="G2" t="s">
        <v>6</v>
      </c>
      <c r="H2" t="s">
        <v>7</v>
      </c>
    </row>
    <row r="4" spans="1:8" ht="12.75">
      <c r="A4">
        <v>7202</v>
      </c>
      <c r="B4" s="2">
        <v>39611</v>
      </c>
      <c r="C4" t="s">
        <v>9</v>
      </c>
      <c r="D4" s="3">
        <v>37800</v>
      </c>
      <c r="E4" s="3">
        <v>42.77</v>
      </c>
      <c r="F4" s="3">
        <v>1616706</v>
      </c>
      <c r="G4" s="3">
        <v>1642410</v>
      </c>
      <c r="H4" t="s">
        <v>8</v>
      </c>
    </row>
    <row r="5" spans="1:8" ht="12.75">
      <c r="A5">
        <v>7208</v>
      </c>
      <c r="B5" s="2">
        <v>39615</v>
      </c>
      <c r="C5" t="s">
        <v>9</v>
      </c>
      <c r="D5" s="3">
        <v>51912</v>
      </c>
      <c r="E5" s="3">
        <v>42.89</v>
      </c>
      <c r="F5" s="3">
        <v>2226506</v>
      </c>
      <c r="G5" s="3">
        <v>2284647</v>
      </c>
      <c r="H5" t="s">
        <v>8</v>
      </c>
    </row>
    <row r="6" spans="1:8" ht="12.75">
      <c r="A6">
        <v>7213</v>
      </c>
      <c r="B6" s="2">
        <v>39615</v>
      </c>
      <c r="C6" t="s">
        <v>9</v>
      </c>
      <c r="D6" s="3">
        <v>39987.2</v>
      </c>
      <c r="E6" s="3">
        <v>42.89</v>
      </c>
      <c r="F6" s="3">
        <v>1715051</v>
      </c>
      <c r="G6" s="3">
        <v>1759837</v>
      </c>
      <c r="H6" t="s">
        <v>8</v>
      </c>
    </row>
    <row r="7" spans="1:8" ht="12.75">
      <c r="A7">
        <v>7221</v>
      </c>
      <c r="B7" s="2">
        <v>39618</v>
      </c>
      <c r="C7" t="s">
        <v>9</v>
      </c>
      <c r="D7" s="3">
        <v>51912</v>
      </c>
      <c r="E7" s="3">
        <v>42.94</v>
      </c>
      <c r="F7" s="3">
        <v>2229101</v>
      </c>
      <c r="G7" s="3">
        <v>2284647</v>
      </c>
      <c r="H7" t="s">
        <v>8</v>
      </c>
    </row>
    <row r="8" spans="1:8" ht="12.75">
      <c r="A8">
        <v>7225</v>
      </c>
      <c r="B8" s="2">
        <v>39618</v>
      </c>
      <c r="C8" t="s">
        <v>9</v>
      </c>
      <c r="D8" s="3">
        <v>39987.2</v>
      </c>
      <c r="E8" s="3">
        <v>42.94</v>
      </c>
      <c r="F8" s="3">
        <v>1717050</v>
      </c>
      <c r="G8" s="3">
        <v>1759837</v>
      </c>
      <c r="H8" t="s">
        <v>8</v>
      </c>
    </row>
    <row r="9" spans="1:8" ht="12.75">
      <c r="A9">
        <v>7239</v>
      </c>
      <c r="B9" s="2">
        <v>39626</v>
      </c>
      <c r="C9" t="s">
        <v>9</v>
      </c>
      <c r="D9" s="3">
        <v>47880</v>
      </c>
      <c r="E9" s="3">
        <v>42.86</v>
      </c>
      <c r="F9" s="3">
        <v>2052137</v>
      </c>
      <c r="G9" s="3">
        <v>2090441</v>
      </c>
      <c r="H9" t="s">
        <v>8</v>
      </c>
    </row>
    <row r="10" spans="1:8" ht="12.75">
      <c r="A10">
        <v>7243</v>
      </c>
      <c r="B10" s="2">
        <v>39629</v>
      </c>
      <c r="C10" t="s">
        <v>9</v>
      </c>
      <c r="D10" s="3">
        <v>39987.2</v>
      </c>
      <c r="E10" s="3">
        <v>42.86</v>
      </c>
      <c r="F10" s="3">
        <v>1713851</v>
      </c>
      <c r="G10" s="3">
        <v>1745841</v>
      </c>
      <c r="H10" t="s">
        <v>8</v>
      </c>
    </row>
    <row r="11" spans="1:8" ht="12.75">
      <c r="A11">
        <v>7244</v>
      </c>
      <c r="B11" s="2">
        <v>39629</v>
      </c>
      <c r="C11" t="s">
        <v>9</v>
      </c>
      <c r="D11" s="3">
        <v>51912</v>
      </c>
      <c r="E11" s="3">
        <v>42.86</v>
      </c>
      <c r="F11" s="3">
        <v>2224948</v>
      </c>
      <c r="G11" s="3">
        <v>2266478</v>
      </c>
      <c r="H11" t="s">
        <v>8</v>
      </c>
    </row>
    <row r="12" spans="1:8" ht="12.75">
      <c r="A12">
        <v>7245</v>
      </c>
      <c r="B12" s="2">
        <v>39629</v>
      </c>
      <c r="C12" t="s">
        <v>9</v>
      </c>
      <c r="D12" s="3">
        <v>34608</v>
      </c>
      <c r="E12" s="3">
        <v>42.86</v>
      </c>
      <c r="F12" s="3">
        <v>1483299</v>
      </c>
      <c r="G12" s="3">
        <v>1510985</v>
      </c>
      <c r="H12" t="s">
        <v>8</v>
      </c>
    </row>
    <row r="13" spans="1:9" ht="12.75">
      <c r="A13">
        <v>7258</v>
      </c>
      <c r="B13" s="2">
        <v>39636</v>
      </c>
      <c r="C13" t="s">
        <v>10</v>
      </c>
      <c r="D13" s="3">
        <v>63000</v>
      </c>
      <c r="E13" s="3">
        <v>43.07</v>
      </c>
      <c r="F13" s="3">
        <v>2713410</v>
      </c>
      <c r="G13" s="3">
        <f>2227932-1161960</f>
        <v>1065972</v>
      </c>
      <c r="H13" t="s">
        <v>8</v>
      </c>
      <c r="I13" t="s">
        <v>12</v>
      </c>
    </row>
    <row r="14" spans="1:8" ht="12.75">
      <c r="A14">
        <v>7327</v>
      </c>
      <c r="B14" s="2">
        <v>39672</v>
      </c>
      <c r="C14" t="s">
        <v>11</v>
      </c>
      <c r="D14" s="3">
        <v>48600</v>
      </c>
      <c r="E14" s="3">
        <v>42.24</v>
      </c>
      <c r="F14" s="3">
        <v>2052864</v>
      </c>
      <c r="G14" s="3">
        <v>2160270</v>
      </c>
      <c r="H14" t="s">
        <v>8</v>
      </c>
    </row>
    <row r="15" spans="1:9" ht="12.75">
      <c r="A15">
        <v>7331</v>
      </c>
      <c r="B15" s="2">
        <v>39676</v>
      </c>
      <c r="C15" t="s">
        <v>13</v>
      </c>
      <c r="D15" s="3">
        <v>95000</v>
      </c>
      <c r="E15" s="3">
        <v>42.84</v>
      </c>
      <c r="F15" s="3">
        <v>4069800</v>
      </c>
      <c r="G15" s="3">
        <v>1925348</v>
      </c>
      <c r="H15" t="s">
        <v>8</v>
      </c>
      <c r="I15" t="s">
        <v>12</v>
      </c>
    </row>
    <row r="16" spans="1:8" ht="12.75">
      <c r="A16">
        <v>7344</v>
      </c>
      <c r="B16" s="2">
        <v>39681</v>
      </c>
      <c r="C16" t="s">
        <v>11</v>
      </c>
      <c r="D16" s="3">
        <v>32400</v>
      </c>
      <c r="E16" s="3">
        <v>43.68</v>
      </c>
      <c r="F16" s="3">
        <v>1415232</v>
      </c>
      <c r="G16" s="3">
        <v>1577232</v>
      </c>
      <c r="H16" t="s">
        <v>8</v>
      </c>
    </row>
    <row r="17" spans="1:8" ht="12.75">
      <c r="A17">
        <v>7371</v>
      </c>
      <c r="B17" s="2">
        <v>39701</v>
      </c>
      <c r="C17" t="s">
        <v>14</v>
      </c>
      <c r="D17" s="3">
        <v>26160</v>
      </c>
      <c r="E17" s="3">
        <v>44.89</v>
      </c>
      <c r="F17" s="3">
        <v>1174322</v>
      </c>
      <c r="G17" s="3">
        <v>1214870</v>
      </c>
      <c r="H17" t="s">
        <v>8</v>
      </c>
    </row>
    <row r="18" spans="1:8" ht="12.75">
      <c r="A18">
        <v>7372</v>
      </c>
      <c r="B18" s="2">
        <v>39701</v>
      </c>
      <c r="C18" t="s">
        <v>14</v>
      </c>
      <c r="D18" s="3">
        <v>10608</v>
      </c>
      <c r="E18" s="3">
        <v>44.89</v>
      </c>
      <c r="F18" s="3">
        <v>476193</v>
      </c>
      <c r="G18" s="3">
        <v>492636</v>
      </c>
      <c r="H18" t="s">
        <v>8</v>
      </c>
    </row>
    <row r="19" spans="1:8" ht="12.75">
      <c r="A19">
        <v>7373</v>
      </c>
      <c r="B19" s="2">
        <v>39701</v>
      </c>
      <c r="C19" t="s">
        <v>14</v>
      </c>
      <c r="D19" s="3">
        <v>16960</v>
      </c>
      <c r="E19" s="3">
        <v>44.89</v>
      </c>
      <c r="F19" s="3">
        <v>761334</v>
      </c>
      <c r="G19" s="3">
        <v>787622</v>
      </c>
      <c r="H19" t="s">
        <v>8</v>
      </c>
    </row>
    <row r="20" spans="1:8" ht="12.75">
      <c r="A20">
        <v>7374</v>
      </c>
      <c r="B20" s="2">
        <v>39701</v>
      </c>
      <c r="C20" t="s">
        <v>14</v>
      </c>
      <c r="D20" s="3">
        <v>10780</v>
      </c>
      <c r="E20" s="3">
        <v>44.89</v>
      </c>
      <c r="F20" s="3">
        <v>483914</v>
      </c>
      <c r="G20" s="3">
        <v>500624</v>
      </c>
      <c r="H20" t="s">
        <v>8</v>
      </c>
    </row>
    <row r="21" spans="1:8" ht="12.75">
      <c r="A21">
        <v>7476</v>
      </c>
      <c r="B21" s="2">
        <v>39772</v>
      </c>
      <c r="C21" t="s">
        <v>11</v>
      </c>
      <c r="D21" s="3">
        <v>32832</v>
      </c>
      <c r="E21" s="3">
        <v>48.75</v>
      </c>
      <c r="F21" s="3">
        <v>1600560</v>
      </c>
      <c r="G21" s="3">
        <v>1629124</v>
      </c>
      <c r="H21" t="s">
        <v>8</v>
      </c>
    </row>
    <row r="22" spans="1:8" ht="12.75">
      <c r="A22">
        <v>7477</v>
      </c>
      <c r="B22" s="2">
        <v>39772</v>
      </c>
      <c r="C22" t="s">
        <v>11</v>
      </c>
      <c r="D22" s="3">
        <v>49248</v>
      </c>
      <c r="E22" s="3">
        <v>48.75</v>
      </c>
      <c r="F22" s="3">
        <v>2400840</v>
      </c>
      <c r="G22" s="3">
        <v>2443686</v>
      </c>
      <c r="H22" t="s">
        <v>8</v>
      </c>
    </row>
    <row r="23" spans="1:8" ht="12.75">
      <c r="A23">
        <v>7490</v>
      </c>
      <c r="B23" s="2">
        <v>39778</v>
      </c>
      <c r="C23" t="s">
        <v>13</v>
      </c>
      <c r="D23" s="3">
        <v>30060</v>
      </c>
      <c r="E23" s="3">
        <v>49.9</v>
      </c>
      <c r="F23" s="3">
        <v>1499994</v>
      </c>
      <c r="G23" s="3">
        <v>1491577</v>
      </c>
      <c r="H23" t="s">
        <v>8</v>
      </c>
    </row>
    <row r="24" spans="1:8" ht="12.75">
      <c r="A24">
        <v>7491</v>
      </c>
      <c r="B24" s="2">
        <v>39779</v>
      </c>
      <c r="C24" t="s">
        <v>13</v>
      </c>
      <c r="D24" s="3">
        <v>8555</v>
      </c>
      <c r="E24" s="3">
        <v>49.95</v>
      </c>
      <c r="F24" s="3">
        <v>427322</v>
      </c>
      <c r="G24" s="3">
        <v>411496</v>
      </c>
      <c r="H24" t="s">
        <v>8</v>
      </c>
    </row>
    <row r="25" spans="1:8" ht="12.75">
      <c r="A25">
        <v>7492</v>
      </c>
      <c r="B25" s="2">
        <v>39779</v>
      </c>
      <c r="C25" t="s">
        <v>13</v>
      </c>
      <c r="D25" s="3">
        <v>9000</v>
      </c>
      <c r="E25" s="3">
        <v>49.95</v>
      </c>
      <c r="F25" s="3">
        <v>449550</v>
      </c>
      <c r="G25" s="3">
        <v>432900</v>
      </c>
      <c r="H25" t="s">
        <v>8</v>
      </c>
    </row>
    <row r="26" spans="1:8" ht="12.75">
      <c r="A26">
        <v>7498</v>
      </c>
      <c r="B26" s="2">
        <v>39787</v>
      </c>
      <c r="C26" t="s">
        <v>13</v>
      </c>
      <c r="D26" s="3">
        <v>30060</v>
      </c>
      <c r="E26" s="3">
        <v>49.8</v>
      </c>
      <c r="F26" s="3">
        <v>1496988</v>
      </c>
      <c r="G26" s="3">
        <v>1431157</v>
      </c>
      <c r="H26" t="s">
        <v>8</v>
      </c>
    </row>
    <row r="27" spans="1:8" ht="12.75">
      <c r="A27">
        <v>7519</v>
      </c>
      <c r="B27" s="2">
        <v>39821</v>
      </c>
      <c r="C27" t="s">
        <v>15</v>
      </c>
      <c r="D27" s="3">
        <v>64000</v>
      </c>
      <c r="E27" s="3">
        <v>48.45</v>
      </c>
      <c r="F27" s="3">
        <v>3100800</v>
      </c>
      <c r="G27" s="3">
        <v>3082042</v>
      </c>
      <c r="H27" t="s">
        <v>8</v>
      </c>
    </row>
    <row r="28" spans="1:8" ht="12.75">
      <c r="A28">
        <v>7531</v>
      </c>
      <c r="B28" s="2">
        <v>39832</v>
      </c>
      <c r="C28" t="s">
        <v>16</v>
      </c>
      <c r="D28" s="3">
        <v>22171.2</v>
      </c>
      <c r="E28" s="3">
        <v>48.56</v>
      </c>
      <c r="F28" s="3">
        <v>1076633</v>
      </c>
      <c r="G28" s="3">
        <v>1085724</v>
      </c>
      <c r="H28" t="s">
        <v>8</v>
      </c>
    </row>
    <row r="29" spans="1:8" ht="12.75">
      <c r="A29">
        <v>7563</v>
      </c>
      <c r="B29" s="2">
        <v>39868</v>
      </c>
      <c r="C29" t="s">
        <v>17</v>
      </c>
      <c r="D29" s="3">
        <v>64680</v>
      </c>
      <c r="E29" s="3">
        <v>49.85</v>
      </c>
      <c r="F29" s="3">
        <v>3224298</v>
      </c>
      <c r="G29" s="3">
        <v>3363360</v>
      </c>
      <c r="H29" t="s">
        <v>8</v>
      </c>
    </row>
    <row r="30" spans="1:8" ht="12.75">
      <c r="A30">
        <v>7566</v>
      </c>
      <c r="B30" s="2">
        <v>39869</v>
      </c>
      <c r="C30" t="s">
        <v>16</v>
      </c>
      <c r="D30" s="3">
        <v>19414.5</v>
      </c>
      <c r="E30" s="3">
        <v>49.77</v>
      </c>
      <c r="F30" s="3">
        <v>966260</v>
      </c>
      <c r="G30" s="3">
        <v>1011690</v>
      </c>
      <c r="H30" t="s">
        <v>8</v>
      </c>
    </row>
    <row r="31" spans="1:8" ht="12.75">
      <c r="A31">
        <v>7567</v>
      </c>
      <c r="B31" s="2">
        <v>39870</v>
      </c>
      <c r="C31" t="s">
        <v>18</v>
      </c>
      <c r="D31" s="3">
        <v>100000</v>
      </c>
      <c r="E31" s="3">
        <v>50.14</v>
      </c>
      <c r="F31" s="3">
        <v>5014000</v>
      </c>
      <c r="G31" s="3">
        <v>5174852</v>
      </c>
      <c r="H31" t="s">
        <v>8</v>
      </c>
    </row>
    <row r="32" spans="1:8" ht="12.75">
      <c r="A32">
        <v>7568</v>
      </c>
      <c r="B32" s="2">
        <v>39870</v>
      </c>
      <c r="C32" t="s">
        <v>18</v>
      </c>
      <c r="D32" s="3">
        <v>19250</v>
      </c>
      <c r="E32" s="3">
        <v>50.14</v>
      </c>
      <c r="F32" s="3">
        <v>965195</v>
      </c>
      <c r="G32" s="3">
        <v>996159</v>
      </c>
      <c r="H32" t="s">
        <v>8</v>
      </c>
    </row>
    <row r="33" spans="1:8" ht="12.75">
      <c r="A33">
        <v>7569</v>
      </c>
      <c r="B33" s="2">
        <v>39870</v>
      </c>
      <c r="C33" t="s">
        <v>18</v>
      </c>
      <c r="D33" s="3">
        <v>2920</v>
      </c>
      <c r="E33" s="3">
        <v>50.14</v>
      </c>
      <c r="F33" s="3">
        <v>146409</v>
      </c>
      <c r="G33" s="3">
        <v>151106</v>
      </c>
      <c r="H33" t="s">
        <v>8</v>
      </c>
    </row>
    <row r="34" spans="1:8" ht="12.75">
      <c r="A34">
        <v>7572</v>
      </c>
      <c r="B34" s="2">
        <v>39871</v>
      </c>
      <c r="C34" t="s">
        <v>19</v>
      </c>
      <c r="D34" s="3">
        <v>16080</v>
      </c>
      <c r="E34" s="3">
        <v>50.65</v>
      </c>
      <c r="F34" s="3">
        <v>814452</v>
      </c>
      <c r="G34" s="3">
        <v>826190</v>
      </c>
      <c r="H34" t="s">
        <v>8</v>
      </c>
    </row>
    <row r="35" spans="1:8" ht="12.75">
      <c r="A35">
        <v>7573</v>
      </c>
      <c r="B35" s="2">
        <v>39874</v>
      </c>
      <c r="C35" t="s">
        <v>20</v>
      </c>
      <c r="D35" s="3">
        <v>17010</v>
      </c>
      <c r="E35" s="3">
        <v>51.36</v>
      </c>
      <c r="F35" s="3">
        <v>873634</v>
      </c>
      <c r="G35" s="3">
        <v>873974</v>
      </c>
      <c r="H35" t="s">
        <v>8</v>
      </c>
    </row>
    <row r="36" spans="1:8" ht="12.75">
      <c r="A36">
        <v>7575</v>
      </c>
      <c r="B36" s="2">
        <v>39874</v>
      </c>
      <c r="C36" t="s">
        <v>21</v>
      </c>
      <c r="D36" s="3">
        <v>14364</v>
      </c>
      <c r="E36" s="3">
        <v>51.36</v>
      </c>
      <c r="F36" s="3">
        <v>737735</v>
      </c>
      <c r="G36" s="3">
        <v>745432</v>
      </c>
      <c r="H36" t="s">
        <v>8</v>
      </c>
    </row>
    <row r="37" spans="1:8" ht="12.75">
      <c r="A37">
        <v>7578</v>
      </c>
      <c r="B37" s="2">
        <v>39881</v>
      </c>
      <c r="C37" t="s">
        <v>15</v>
      </c>
      <c r="D37" s="3">
        <v>64000</v>
      </c>
      <c r="E37" s="3">
        <v>51.62</v>
      </c>
      <c r="F37" s="3">
        <v>3303680</v>
      </c>
      <c r="G37" s="3">
        <v>3283840</v>
      </c>
      <c r="H37" t="s">
        <v>8</v>
      </c>
    </row>
    <row r="38" spans="1:8" ht="12.75">
      <c r="A38">
        <v>7582</v>
      </c>
      <c r="B38" s="2">
        <v>39881</v>
      </c>
      <c r="C38" t="s">
        <v>22</v>
      </c>
      <c r="D38" s="3">
        <v>32640</v>
      </c>
      <c r="E38" s="3">
        <v>51.62</v>
      </c>
      <c r="F38" s="3">
        <v>1684877</v>
      </c>
      <c r="G38" s="3">
        <v>1677043</v>
      </c>
      <c r="H38" t="s">
        <v>8</v>
      </c>
    </row>
    <row r="39" spans="1:8" ht="12.75">
      <c r="A39">
        <v>7584</v>
      </c>
      <c r="B39" s="2">
        <v>39884</v>
      </c>
      <c r="C39" t="s">
        <v>23</v>
      </c>
      <c r="D39" s="3">
        <v>142732.8</v>
      </c>
      <c r="E39" s="3">
        <v>51.52</v>
      </c>
      <c r="F39" s="3">
        <v>7353594</v>
      </c>
      <c r="G39" s="3">
        <v>7326019</v>
      </c>
      <c r="H39" t="s">
        <v>8</v>
      </c>
    </row>
    <row r="40" spans="1:8" ht="12.75">
      <c r="A40">
        <v>7590</v>
      </c>
      <c r="B40" s="2">
        <v>39891</v>
      </c>
      <c r="C40" t="s">
        <v>23</v>
      </c>
      <c r="D40" s="3">
        <v>142732.8</v>
      </c>
      <c r="E40" s="3">
        <v>50.92</v>
      </c>
      <c r="F40" s="3">
        <v>7267954</v>
      </c>
      <c r="G40" s="3">
        <v>7250429</v>
      </c>
      <c r="H40" t="s">
        <v>8</v>
      </c>
    </row>
    <row r="41" spans="1:8" ht="12.75">
      <c r="A41">
        <v>7591</v>
      </c>
      <c r="B41" s="2">
        <v>39892</v>
      </c>
      <c r="C41" t="s">
        <v>24</v>
      </c>
      <c r="D41" s="3">
        <v>29160</v>
      </c>
      <c r="E41" s="3">
        <v>50.06</v>
      </c>
      <c r="F41" s="3">
        <v>1459750</v>
      </c>
      <c r="G41" s="3">
        <v>1481620</v>
      </c>
      <c r="H41" t="s">
        <v>8</v>
      </c>
    </row>
    <row r="43" spans="6:7" ht="13.5" thickBot="1">
      <c r="F43" s="1">
        <f>SUM(F4:F42)</f>
        <v>75990243</v>
      </c>
      <c r="G43" s="1">
        <f>SUM(G4:G42)</f>
        <v>73239117</v>
      </c>
    </row>
    <row r="44" ht="13.5" thickTop="1"/>
    <row r="45" spans="1:8" ht="12.75">
      <c r="A45">
        <v>7178</v>
      </c>
      <c r="B45" s="2">
        <v>39601</v>
      </c>
      <c r="C45" t="s">
        <v>9</v>
      </c>
      <c r="D45" s="3">
        <v>69216</v>
      </c>
      <c r="E45" s="3">
        <v>42.22</v>
      </c>
      <c r="F45" s="3">
        <v>2922300</v>
      </c>
      <c r="G45" s="3">
        <v>3007435</v>
      </c>
      <c r="H45" t="s">
        <v>26</v>
      </c>
    </row>
    <row r="46" spans="1:8" ht="12.75">
      <c r="A46">
        <v>7220</v>
      </c>
      <c r="B46" s="2">
        <v>39618</v>
      </c>
      <c r="C46" t="s">
        <v>9</v>
      </c>
      <c r="D46" s="3">
        <v>33264</v>
      </c>
      <c r="E46" s="3">
        <v>42.94</v>
      </c>
      <c r="F46" s="3">
        <v>1428356</v>
      </c>
      <c r="G46" s="3">
        <v>1458626</v>
      </c>
      <c r="H46" t="s">
        <v>26</v>
      </c>
    </row>
    <row r="47" spans="1:8" ht="12.75">
      <c r="A47">
        <v>7222</v>
      </c>
      <c r="B47" s="2">
        <v>39618</v>
      </c>
      <c r="C47" t="s">
        <v>9</v>
      </c>
      <c r="D47" s="3">
        <v>31920</v>
      </c>
      <c r="E47" s="3">
        <v>42.94</v>
      </c>
      <c r="F47" s="3">
        <v>1370645</v>
      </c>
      <c r="G47" s="3">
        <v>1398734</v>
      </c>
      <c r="H47" t="s">
        <v>26</v>
      </c>
    </row>
    <row r="48" spans="1:8" ht="12.75">
      <c r="A48">
        <v>7248</v>
      </c>
      <c r="B48" s="2">
        <v>39631</v>
      </c>
      <c r="C48" t="s">
        <v>9</v>
      </c>
      <c r="D48" s="3">
        <v>39987.2</v>
      </c>
      <c r="E48" s="3">
        <v>43.36</v>
      </c>
      <c r="F48" s="3">
        <v>1733845</v>
      </c>
      <c r="G48" s="3">
        <v>1718650</v>
      </c>
      <c r="H48" t="s">
        <v>26</v>
      </c>
    </row>
    <row r="49" spans="1:8" ht="12.75">
      <c r="A49">
        <v>7252</v>
      </c>
      <c r="B49" s="2">
        <v>39632</v>
      </c>
      <c r="C49" t="s">
        <v>9</v>
      </c>
      <c r="D49" s="3">
        <v>51912</v>
      </c>
      <c r="E49" s="3">
        <v>43.3</v>
      </c>
      <c r="F49" s="3">
        <v>2247790</v>
      </c>
      <c r="G49" s="3">
        <v>2257134</v>
      </c>
      <c r="H49" t="s">
        <v>26</v>
      </c>
    </row>
    <row r="50" spans="1:8" ht="12.75">
      <c r="A50">
        <v>7253</v>
      </c>
      <c r="B50" s="2">
        <v>39632</v>
      </c>
      <c r="C50" t="s">
        <v>9</v>
      </c>
      <c r="D50" s="3">
        <v>34608</v>
      </c>
      <c r="E50" s="3">
        <v>43.3</v>
      </c>
      <c r="F50" s="3">
        <v>1498526</v>
      </c>
      <c r="G50" s="3">
        <v>1499219</v>
      </c>
      <c r="H50" t="s">
        <v>26</v>
      </c>
    </row>
    <row r="51" spans="1:8" ht="12.75">
      <c r="A51">
        <v>7261</v>
      </c>
      <c r="B51" s="2">
        <v>39638</v>
      </c>
      <c r="C51" t="s">
        <v>9</v>
      </c>
      <c r="D51" s="3">
        <v>18900</v>
      </c>
      <c r="E51" s="3">
        <v>43.12</v>
      </c>
      <c r="F51" s="3">
        <v>814968</v>
      </c>
      <c r="G51" s="3">
        <v>812322</v>
      </c>
      <c r="H51" t="s">
        <v>26</v>
      </c>
    </row>
    <row r="52" spans="1:8" ht="12.75">
      <c r="A52">
        <v>7271</v>
      </c>
      <c r="B52" s="2">
        <v>39643</v>
      </c>
      <c r="C52" t="s">
        <v>9</v>
      </c>
      <c r="D52" s="3">
        <v>18900</v>
      </c>
      <c r="E52" s="3">
        <v>42.84</v>
      </c>
      <c r="F52" s="3">
        <v>809676</v>
      </c>
      <c r="G52" s="3">
        <v>818748</v>
      </c>
      <c r="H52" t="s">
        <v>26</v>
      </c>
    </row>
    <row r="53" spans="1:8" ht="12.75">
      <c r="A53">
        <v>7272</v>
      </c>
      <c r="B53" s="2">
        <v>39643</v>
      </c>
      <c r="C53" t="s">
        <v>9</v>
      </c>
      <c r="D53" s="3">
        <v>18900</v>
      </c>
      <c r="E53" s="3">
        <v>42.84</v>
      </c>
      <c r="F53" s="3">
        <v>809676</v>
      </c>
      <c r="G53" s="3">
        <v>813645</v>
      </c>
      <c r="H53" t="s">
        <v>26</v>
      </c>
    </row>
    <row r="54" spans="1:8" ht="12.75">
      <c r="A54">
        <v>7273</v>
      </c>
      <c r="B54" s="2">
        <v>39643</v>
      </c>
      <c r="C54" t="s">
        <v>9</v>
      </c>
      <c r="D54" s="3">
        <v>19993.6</v>
      </c>
      <c r="E54" s="3">
        <v>42.84</v>
      </c>
      <c r="F54" s="3">
        <v>856526</v>
      </c>
      <c r="G54" s="3">
        <v>860724</v>
      </c>
      <c r="H54" t="s">
        <v>26</v>
      </c>
    </row>
    <row r="55" spans="1:8" ht="12.75">
      <c r="A55">
        <v>7445</v>
      </c>
      <c r="B55" s="2">
        <v>39757</v>
      </c>
      <c r="C55" t="s">
        <v>11</v>
      </c>
      <c r="D55" s="3">
        <v>34128</v>
      </c>
      <c r="E55" s="3">
        <v>46.7</v>
      </c>
      <c r="F55" s="3">
        <v>1593778</v>
      </c>
      <c r="G55" s="3">
        <v>1634390</v>
      </c>
      <c r="H55" t="s">
        <v>26</v>
      </c>
    </row>
    <row r="56" spans="1:8" ht="12.75">
      <c r="A56">
        <v>7446</v>
      </c>
      <c r="B56" s="2">
        <v>39757</v>
      </c>
      <c r="C56" t="s">
        <v>11</v>
      </c>
      <c r="D56" s="3">
        <v>51192</v>
      </c>
      <c r="E56" s="3">
        <v>46.7</v>
      </c>
      <c r="F56" s="3">
        <v>2390666</v>
      </c>
      <c r="G56" s="3">
        <v>2451585</v>
      </c>
      <c r="H56" t="s">
        <v>26</v>
      </c>
    </row>
    <row r="57" spans="1:8" ht="12.75">
      <c r="A57">
        <v>7450</v>
      </c>
      <c r="B57" s="2">
        <v>39760</v>
      </c>
      <c r="C57" t="s">
        <v>16</v>
      </c>
      <c r="D57" s="3">
        <v>13464</v>
      </c>
      <c r="E57" s="3">
        <v>47.65</v>
      </c>
      <c r="F57" s="3">
        <v>641560</v>
      </c>
      <c r="G57" s="3">
        <v>670776</v>
      </c>
      <c r="H57" t="s">
        <v>26</v>
      </c>
    </row>
    <row r="58" spans="1:8" ht="12.75">
      <c r="A58">
        <v>7478</v>
      </c>
      <c r="B58" s="2">
        <v>39772</v>
      </c>
      <c r="C58" t="s">
        <v>11</v>
      </c>
      <c r="D58" s="3">
        <v>34128</v>
      </c>
      <c r="E58" s="3">
        <v>48.75</v>
      </c>
      <c r="F58" s="3">
        <v>1663740</v>
      </c>
      <c r="G58" s="3">
        <v>1668618</v>
      </c>
      <c r="H58" t="s">
        <v>26</v>
      </c>
    </row>
    <row r="59" spans="1:8" ht="12.75">
      <c r="A59">
        <v>7479</v>
      </c>
      <c r="B59" s="2">
        <v>39772</v>
      </c>
      <c r="C59" t="s">
        <v>11</v>
      </c>
      <c r="D59" s="3">
        <v>51192</v>
      </c>
      <c r="E59" s="3">
        <v>48.75</v>
      </c>
      <c r="F59" s="3">
        <v>2495610</v>
      </c>
      <c r="G59" s="3">
        <v>2533492</v>
      </c>
      <c r="H59" t="s">
        <v>26</v>
      </c>
    </row>
    <row r="60" spans="1:8" ht="12.75">
      <c r="A60">
        <v>7501</v>
      </c>
      <c r="B60" s="2">
        <v>39792</v>
      </c>
      <c r="C60" t="s">
        <v>13</v>
      </c>
      <c r="D60" s="3">
        <v>31262.4</v>
      </c>
      <c r="E60" s="3">
        <v>49.21</v>
      </c>
      <c r="F60" s="3">
        <v>1538423</v>
      </c>
      <c r="G60" s="3">
        <v>1495281</v>
      </c>
      <c r="H60" t="s">
        <v>26</v>
      </c>
    </row>
    <row r="61" spans="1:8" ht="12.75">
      <c r="A61">
        <v>7505</v>
      </c>
      <c r="B61" s="2">
        <v>39811</v>
      </c>
      <c r="C61" t="s">
        <v>13</v>
      </c>
      <c r="D61" s="3">
        <v>31262.4</v>
      </c>
      <c r="E61" s="3">
        <v>48.3</v>
      </c>
      <c r="F61" s="3">
        <v>1509974</v>
      </c>
      <c r="G61" s="3">
        <v>1538110</v>
      </c>
      <c r="H61" t="s">
        <v>26</v>
      </c>
    </row>
    <row r="62" spans="1:8" ht="12.75">
      <c r="A62">
        <v>7515</v>
      </c>
      <c r="B62" s="2">
        <v>39820</v>
      </c>
      <c r="C62" t="s">
        <v>13</v>
      </c>
      <c r="D62" s="3">
        <v>31262.4</v>
      </c>
      <c r="E62" s="3">
        <v>48.45</v>
      </c>
      <c r="F62" s="3">
        <v>1514663</v>
      </c>
      <c r="G62" s="3">
        <v>1538110</v>
      </c>
      <c r="H62" t="s">
        <v>26</v>
      </c>
    </row>
    <row r="63" spans="1:8" ht="12.75">
      <c r="A63">
        <v>7524</v>
      </c>
      <c r="B63" s="2">
        <v>39828</v>
      </c>
      <c r="C63" t="s">
        <v>13</v>
      </c>
      <c r="D63" s="3">
        <v>31262.4</v>
      </c>
      <c r="E63" s="3">
        <v>48.96</v>
      </c>
      <c r="F63" s="3">
        <v>1530607</v>
      </c>
      <c r="G63" s="3">
        <v>1536527</v>
      </c>
      <c r="H63" t="s">
        <v>26</v>
      </c>
    </row>
    <row r="64" spans="1:8" ht="12.75">
      <c r="A64">
        <v>7532</v>
      </c>
      <c r="B64" s="2">
        <v>39833</v>
      </c>
      <c r="C64" t="s">
        <v>13</v>
      </c>
      <c r="D64" s="3">
        <v>31262.4</v>
      </c>
      <c r="E64" s="3">
        <v>48.97</v>
      </c>
      <c r="F64" s="3">
        <v>1530920</v>
      </c>
      <c r="G64" s="3">
        <v>1528731</v>
      </c>
      <c r="H64" t="s">
        <v>26</v>
      </c>
    </row>
    <row r="65" spans="1:8" ht="12.75">
      <c r="A65">
        <v>7555</v>
      </c>
      <c r="B65" s="2">
        <v>39861</v>
      </c>
      <c r="C65" t="s">
        <v>27</v>
      </c>
      <c r="D65" s="3">
        <v>16977.5</v>
      </c>
      <c r="E65" s="3">
        <v>49.02</v>
      </c>
      <c r="F65" s="3">
        <v>832237</v>
      </c>
      <c r="G65" s="3">
        <v>881642</v>
      </c>
      <c r="H65" t="s">
        <v>26</v>
      </c>
    </row>
    <row r="66" spans="1:8" ht="12.75">
      <c r="A66">
        <v>7561</v>
      </c>
      <c r="B66" s="2">
        <v>39868</v>
      </c>
      <c r="C66" t="s">
        <v>16</v>
      </c>
      <c r="D66" s="3">
        <v>20874.06</v>
      </c>
      <c r="E66" s="3">
        <v>49.85</v>
      </c>
      <c r="F66" s="3">
        <v>1040572</v>
      </c>
      <c r="G66" s="3">
        <v>1086495</v>
      </c>
      <c r="H66" t="s">
        <v>26</v>
      </c>
    </row>
    <row r="67" spans="1:8" ht="12.75">
      <c r="A67">
        <v>7562</v>
      </c>
      <c r="B67" s="2">
        <v>39868</v>
      </c>
      <c r="C67" t="s">
        <v>16</v>
      </c>
      <c r="D67" s="3">
        <v>10879.44</v>
      </c>
      <c r="E67" s="3">
        <v>49.85</v>
      </c>
      <c r="F67" s="3">
        <v>542340</v>
      </c>
      <c r="G67" s="3">
        <v>563773</v>
      </c>
      <c r="H67" t="s">
        <v>26</v>
      </c>
    </row>
    <row r="68" spans="1:8" ht="12.75">
      <c r="A68">
        <v>7577</v>
      </c>
      <c r="B68" s="2">
        <v>39881</v>
      </c>
      <c r="C68" t="s">
        <v>16</v>
      </c>
      <c r="D68" s="3">
        <v>11897</v>
      </c>
      <c r="E68" s="3">
        <v>51.62</v>
      </c>
      <c r="F68" s="3">
        <v>614123</v>
      </c>
      <c r="G68" s="3">
        <v>607461</v>
      </c>
      <c r="H68" t="s">
        <v>26</v>
      </c>
    </row>
    <row r="69" spans="1:8" ht="12.75">
      <c r="A69">
        <v>7579</v>
      </c>
      <c r="B69" s="2">
        <v>39881</v>
      </c>
      <c r="C69" t="s">
        <v>16</v>
      </c>
      <c r="D69" s="3">
        <v>19831.35</v>
      </c>
      <c r="E69" s="3">
        <v>51.62</v>
      </c>
      <c r="F69" s="3">
        <v>1023694</v>
      </c>
      <c r="G69" s="3">
        <v>1021909</v>
      </c>
      <c r="H69" t="s">
        <v>26</v>
      </c>
    </row>
    <row r="71" spans="6:7" ht="13.5" thickBot="1">
      <c r="F71" s="1">
        <f>SUM(F45:F70)</f>
        <v>34955215</v>
      </c>
      <c r="G71" s="1">
        <f>SUM(G45:G70)</f>
        <v>35402137</v>
      </c>
    </row>
    <row r="72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shomnath</dc:creator>
  <cp:keywords/>
  <dc:description/>
  <cp:lastModifiedBy>MRLE</cp:lastModifiedBy>
  <cp:lastPrinted>2009-11-09T12:28:15Z</cp:lastPrinted>
  <dcterms:created xsi:type="dcterms:W3CDTF">2009-04-11T05:30:23Z</dcterms:created>
  <dcterms:modified xsi:type="dcterms:W3CDTF">2009-11-16T12:42:25Z</dcterms:modified>
  <cp:category/>
  <cp:version/>
  <cp:contentType/>
  <cp:contentStatus/>
</cp:coreProperties>
</file>